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remy\Pictures\G&amp;G\Muzzle Brake Test 3\"/>
    </mc:Choice>
  </mc:AlternateContent>
  <bookViews>
    <workbookView xWindow="0" yWindow="0" windowWidth="2049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2" i="1"/>
  <c r="C2" i="1"/>
  <c r="M50" i="1" l="1"/>
  <c r="B33" i="1" l="1"/>
  <c r="B24" i="1"/>
  <c r="B29" i="1"/>
  <c r="B8" i="1"/>
  <c r="B23" i="1"/>
  <c r="B27" i="1"/>
  <c r="B40" i="1"/>
  <c r="B37" i="1"/>
  <c r="B30" i="1"/>
  <c r="B11" i="1"/>
  <c r="B34" i="1"/>
  <c r="B39" i="1"/>
  <c r="B32" i="1"/>
  <c r="B22" i="1"/>
  <c r="B31" i="1"/>
  <c r="B42" i="1"/>
  <c r="B16" i="1"/>
  <c r="B6" i="1"/>
  <c r="B12" i="1"/>
  <c r="B19" i="1"/>
  <c r="B25" i="1"/>
  <c r="B35" i="1"/>
  <c r="B3" i="1"/>
  <c r="B17" i="1"/>
  <c r="B20" i="1"/>
  <c r="B41" i="1"/>
  <c r="B2" i="1"/>
  <c r="B43" i="1"/>
  <c r="B26" i="1"/>
  <c r="B21" i="1"/>
  <c r="B15" i="1"/>
  <c r="B14" i="1"/>
  <c r="B9" i="1"/>
  <c r="B4" i="1"/>
  <c r="B13" i="1"/>
  <c r="B38" i="1"/>
  <c r="B18" i="1"/>
  <c r="B28" i="1"/>
  <c r="B10" i="1"/>
  <c r="B5" i="1"/>
  <c r="B7" i="1"/>
  <c r="B36" i="1"/>
  <c r="B44" i="1"/>
</calcChain>
</file>

<file path=xl/sharedStrings.xml><?xml version="1.0" encoding="utf-8"?>
<sst xmlns="http://schemas.openxmlformats.org/spreadsheetml/2006/main" count="115" uniqueCount="105">
  <si>
    <t>Diamondhead T-Brake</t>
  </si>
  <si>
    <t>Fortis Muzzle Brake 5.56</t>
  </si>
  <si>
    <t>Kahntrol Solutions 3-Gun Brake</t>
  </si>
  <si>
    <t>NORD Arms Standard</t>
  </si>
  <si>
    <t>NORD Arms Open</t>
  </si>
  <si>
    <t>Dead Air Keymount Muzzle Brake</t>
  </si>
  <si>
    <t>Troy Proctor Muzzle Brake</t>
  </si>
  <si>
    <t>2111 Arms Comp/Brake</t>
  </si>
  <si>
    <t>Apex Tactical Enhanced Stabilization Attachment</t>
  </si>
  <si>
    <t>Rainier Arms RAC</t>
  </si>
  <si>
    <t>Rainier Arms XTC 2.0</t>
  </si>
  <si>
    <t>VooDoo Innovations Jet Comp</t>
  </si>
  <si>
    <t>Dynamic Resistance Brake/Comp</t>
  </si>
  <si>
    <t>Knight's Armament Triple Tap</t>
  </si>
  <si>
    <t>Knight's Armament MAMS</t>
  </si>
  <si>
    <t>Tactical Advantage Armory NT-23 (long one)</t>
  </si>
  <si>
    <t>Tactical Advantage Armory NES-23 (light one)</t>
  </si>
  <si>
    <t>Tactical Advantage Armory BC-23 Compensator</t>
  </si>
  <si>
    <t>Tactical Advantage Armory 3P-23 (3%er)</t>
  </si>
  <si>
    <t>Tactical Advantage Armory CC-23 (black one)</t>
  </si>
  <si>
    <t>Lilja Heartbraker 1/2-28</t>
  </si>
  <si>
    <t>Cobalt Kinetics EVOLVE Pro Comp</t>
  </si>
  <si>
    <t>Weapontech Punisher-Comp</t>
  </si>
  <si>
    <t>White Sound Defense FOSSA-556</t>
  </si>
  <si>
    <t>Tufforce Muzzle Brake w/ Rail</t>
  </si>
  <si>
    <t>PHASE5 FATman Hex Brake</t>
  </si>
  <si>
    <t>Griffin Armament Hammer Comp</t>
  </si>
  <si>
    <t>SureFire WARCOMP-556</t>
  </si>
  <si>
    <t>Precision Armament M4-72</t>
  </si>
  <si>
    <t>ODIN Works ATLAS Comp</t>
  </si>
  <si>
    <t>CORE15 Muzzle Brake</t>
  </si>
  <si>
    <t>V7 Weapon Systems FURION</t>
  </si>
  <si>
    <t>V7 Weapon Systems Muzzle Brake</t>
  </si>
  <si>
    <t>RifenBark S.O.M. Muzzle Brake</t>
  </si>
  <si>
    <t>Black Dawn Muzzle Brake</t>
  </si>
  <si>
    <t>Venom Defense 3-Chamber Comp</t>
  </si>
  <si>
    <t>Venom Defense 2-Chamber Comp (now their 308 design)</t>
  </si>
  <si>
    <t>SJC Titan Comp</t>
  </si>
  <si>
    <t>Armageddon Tactical CompTek Type 1</t>
  </si>
  <si>
    <t>Bare Muzzle</t>
  </si>
  <si>
    <t>Test 1</t>
  </si>
  <si>
    <t>Test 2</t>
  </si>
  <si>
    <t>Weight</t>
  </si>
  <si>
    <t>Length</t>
  </si>
  <si>
    <t>Width</t>
  </si>
  <si>
    <t>MSRP</t>
  </si>
  <si>
    <t>DQ</t>
  </si>
  <si>
    <t>Average</t>
  </si>
  <si>
    <t>N/A</t>
  </si>
  <si>
    <t>TBAC 223CB Muzzle Brake</t>
  </si>
  <si>
    <t>Link</t>
  </si>
  <si>
    <t>http://www.brokenarmory.com/2111-Arms-556-223-Comp-Black-2111556-bk.htm</t>
  </si>
  <si>
    <t>https://store.apextactical.com/WebDirect/Products/Details/191761</t>
  </si>
  <si>
    <t>http://armageddontactical.com/products/comptek-type-i-compensator-5-56-223</t>
  </si>
  <si>
    <t>http://www.blackdawnguns.com/?product=black-dawn-muzzle-brake</t>
  </si>
  <si>
    <t>https://www.cobaltkinetics.com</t>
  </si>
  <si>
    <t>https://core15rifles.com/core15-muzzle-brake.html</t>
  </si>
  <si>
    <t>https://deadairsilencers.com/products/keymount-muzzle-brake/</t>
  </si>
  <si>
    <t>https://deadairsilencers.com/products/sandman-ti/</t>
  </si>
  <si>
    <t>https://deadairsilencers.com/product/sandman-front-cap/</t>
  </si>
  <si>
    <t>http://www.diamondhead-usa.com/products/t-brake-muzzle-compensator-5-56mm</t>
  </si>
  <si>
    <t>http://dscmachining.com/products/dynamic-resistance-muzzle-break/</t>
  </si>
  <si>
    <t>http://fortismfg.com/ar15-fortis-muzzle-brake-556-nitride</t>
  </si>
  <si>
    <t>https://www.griffinarmament.com/M4SD-Hammer-Comp-5-56mm-1-2x28-p/xhp556hc.htm</t>
  </si>
  <si>
    <t>https://www.griffinarmament.com/M4SD-5-56-Flash-Comp-1-2x28-p/xhp556fc.htm</t>
  </si>
  <si>
    <t>https://kahntrol.com/products-page/threaded-brakes/kst3g/</t>
  </si>
  <si>
    <t>http://riflebarrels.com/heartbraker-muzzle-break/</t>
  </si>
  <si>
    <t>http://www.odinworks.com/product_p/mb-atlas.htm</t>
  </si>
  <si>
    <t>http://phase5wsi.com/fatman-hex-brake-5.56-.223-1-2-x-28-tpi.html</t>
  </si>
  <si>
    <t>https://www.rainierarms.com/rainier-arms-compensator-rac</t>
  </si>
  <si>
    <t>https://www.rainierarms.com/rainier-arms-xtc-2-0</t>
  </si>
  <si>
    <t>http://rifenbarkarmoryllconline.vpweb.com/</t>
  </si>
  <si>
    <t>http://stores.sjcguns.com/lund-sjc-223-titan-compensator/</t>
  </si>
  <si>
    <t>http://www.surefire.com/warcomp-556-1-2-28.html</t>
  </si>
  <si>
    <t>https://thunderbeastarms.com/products/accessories</t>
  </si>
  <si>
    <t>https://troyind.com/products/muzzle-break-proctor-12x28-556</t>
  </si>
  <si>
    <t>http://www.vsevenweaponsystems.com/products/furion</t>
  </si>
  <si>
    <t>http://www.vsevenweaponsystems.com/products/v7-muzzle-brake</t>
  </si>
  <si>
    <t>https://venom-defense-and-design.myshopify.com/products/micro-compensator-presale?variant=21792067847</t>
  </si>
  <si>
    <t>https://venom-defense-and-design.myshopify.com/products/copy-of-ar-15-1-2-28-compensators?variant=23785650759</t>
  </si>
  <si>
    <t>http://www.voodooinnovations.com/vdi-jet-comp-556</t>
  </si>
  <si>
    <t>http://www.primaryarms.com/weapontech-punisher-compensatorflash-hider/p/punisher-comp/</t>
  </si>
  <si>
    <t>http://tactical-advantage-armory.com/products.html#!/NT-23-Titanium-AR15-M4-Muzzle-Brake/p/54313244/category=12795011</t>
  </si>
  <si>
    <t>http://tactical-advantage-armory.com/products.html#!/BC-23-Titanium-AR15-M4-Compensator/p/50997893/category=12795011</t>
  </si>
  <si>
    <t>http://tactical-advantage-armory.com/products.html#!/NES-23-Titanium-AR15-M4-Compensator-for-3-Gun/p/54313246/category=12795011</t>
  </si>
  <si>
    <t>http://tactical-advantage-armory.com/products.html#!/CC-23-Titanium-Ar15-M4-Muzzle-Brake/p/58697275/category=12795011</t>
  </si>
  <si>
    <t>http://tactical-advantage-armory.com/products.html#!/3P-23-Titanium-AR15-M4-3-er-Muzzle-Brake/p/58216321/category=12795011</t>
  </si>
  <si>
    <t>Precision Armament AFAB-556</t>
  </si>
  <si>
    <t>http://shop.knightarmco.com/ProductDetails.aspx?ProductID=KM30168</t>
  </si>
  <si>
    <t>http://www.knightarmco.com/portfolio/suppressorcompensator-triple-tap/</t>
  </si>
  <si>
    <t>http://www.whitesounddefense.com/fossa-556/</t>
  </si>
  <si>
    <t>http://precisionarmament.com/product/m4-72-tactical-compensator/</t>
  </si>
  <si>
    <t>http://precisionarmament.com/product/afab-flash-hider-compensator/</t>
  </si>
  <si>
    <t>% Reduction</t>
  </si>
  <si>
    <t>Griffin Armament M4SD Flash Comp</t>
  </si>
  <si>
    <t>Extra</t>
  </si>
  <si>
    <t>Armageddon CompTek</t>
  </si>
  <si>
    <t>Avg Dist</t>
  </si>
  <si>
    <t>% Red</t>
  </si>
  <si>
    <t>Extreme Spread</t>
  </si>
  <si>
    <t>Dead Air Sandman Ti (.30 EC)</t>
  </si>
  <si>
    <t>Dead Air Sandman Ti (.223 EC)</t>
  </si>
  <si>
    <t>Brake</t>
  </si>
  <si>
    <t>http://www.nordarms.com/muzzle-brakes--compensators.html</t>
  </si>
  <si>
    <t>http://www.tufforce.com/Muzzle_Brake_Flash_Hider-Tufforce_1_2_-28_MUZZLE_Brake_for_223_5_56_556.html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</si>
</sst>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10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165" fontId="0" fillId="0" borderId="3" xfId="0" applyNumberForma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horizontal="left"/>
    </xf>
    <xf numFmtId="0" fontId="3" fillId="0" borderId="0" xfId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/>
    </xf>
    <xf numFmtId="164" fontId="5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165" fontId="0" fillId="0" borderId="1" xfId="0" applyNumberFormat="1" applyBorder="1"/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1" fillId="0" borderId="3" xfId="0" applyFont="1" applyFill="1" applyBorder="1" applyAlignment="1">
      <alignment horizontal="left" vertical="center"/>
    </xf>
    <xf numFmtId="10" fontId="0" fillId="0" borderId="0" xfId="0" applyNumberForma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recisionarmament.com/product/afab-flash-hider-compensator/" TargetMode="External"/><Relationship Id="rId2" Type="http://schemas.openxmlformats.org/officeDocument/2006/relationships/hyperlink" Target="http://precisionarmament.com/product/m4-72-tactical-compensator/" TargetMode="External"/><Relationship Id="rId1" Type="http://schemas.openxmlformats.org/officeDocument/2006/relationships/hyperlink" Target="http://www.whitesounddefense.com/fossa-556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nordarms.com/muzzle-brakes--compensators.html" TargetMode="External"/><Relationship Id="rId4" Type="http://schemas.openxmlformats.org/officeDocument/2006/relationships/hyperlink" Target="http://www.nordarms.com/muzzle-brakes--compensator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workbookViewId="0">
      <pane ySplit="1" topLeftCell="A2" activePane="bottomLeft" state="frozen"/>
      <selection activeCell="B1" sqref="B1"/>
      <selection pane="bottomLeft" activeCell="G21" sqref="G21"/>
    </sheetView>
  </sheetViews>
  <sheetFormatPr defaultRowHeight="15" x14ac:dyDescent="0.25"/>
  <cols>
    <col min="1" max="1" width="51.85546875" style="4" customWidth="1"/>
    <col min="2" max="2" width="15.7109375" style="1" customWidth="1"/>
    <col min="3" max="3" width="12.42578125" style="1" customWidth="1"/>
    <col min="4" max="4" width="10.85546875" style="1" customWidth="1"/>
    <col min="5" max="5" width="10.7109375" style="1" customWidth="1"/>
    <col min="6" max="6" width="11.5703125" style="1" customWidth="1"/>
    <col min="7" max="7" width="10.42578125" style="1" customWidth="1"/>
    <col min="8" max="8" width="9.85546875" style="1" customWidth="1"/>
    <col min="9" max="9" width="10.140625" style="1" customWidth="1"/>
    <col min="10" max="10" width="19.140625" style="18" customWidth="1"/>
    <col min="11" max="11" width="21.7109375" customWidth="1"/>
    <col min="12" max="12" width="11" customWidth="1"/>
    <col min="13" max="13" width="9.140625" style="16"/>
    <col min="15" max="15" width="22.85546875" style="9" customWidth="1"/>
    <col min="16" max="16" width="11.7109375" customWidth="1"/>
  </cols>
  <sheetData>
    <row r="1" spans="1:11" s="2" customFormat="1" ht="18.75" x14ac:dyDescent="0.25">
      <c r="A1" s="3" t="s">
        <v>102</v>
      </c>
      <c r="B1" s="3" t="s">
        <v>93</v>
      </c>
      <c r="C1" s="3" t="s">
        <v>47</v>
      </c>
      <c r="D1" s="3" t="s">
        <v>43</v>
      </c>
      <c r="E1" s="3" t="s">
        <v>44</v>
      </c>
      <c r="F1" s="3" t="s">
        <v>42</v>
      </c>
      <c r="G1" s="3" t="s">
        <v>45</v>
      </c>
      <c r="H1" s="3" t="s">
        <v>40</v>
      </c>
      <c r="I1" s="3" t="s">
        <v>41</v>
      </c>
      <c r="J1" s="19" t="s">
        <v>99</v>
      </c>
      <c r="K1" s="13" t="s">
        <v>50</v>
      </c>
    </row>
    <row r="2" spans="1:11" x14ac:dyDescent="0.25">
      <c r="A2" s="4" t="s">
        <v>37</v>
      </c>
      <c r="B2" s="8">
        <f t="shared" ref="B2:B44" si="0">SUM(11.3125-C2)/11.3125</f>
        <v>0.78176795580110492</v>
      </c>
      <c r="C2" s="5">
        <f>AVERAGE(H2:I2)</f>
        <v>2.46875</v>
      </c>
      <c r="D2" s="6">
        <v>3.258</v>
      </c>
      <c r="E2" s="6">
        <v>0.98</v>
      </c>
      <c r="F2" s="6">
        <v>5.6790000000000003</v>
      </c>
      <c r="G2" s="7">
        <v>90</v>
      </c>
      <c r="H2" s="5">
        <v>2.5</v>
      </c>
      <c r="I2" s="5">
        <v>2.4375</v>
      </c>
      <c r="J2" s="18">
        <f>IF(H2&gt;I2,+H2-I2,I2-H2)</f>
        <v>6.25E-2</v>
      </c>
      <c r="K2" s="14" t="s">
        <v>72</v>
      </c>
    </row>
    <row r="3" spans="1:11" x14ac:dyDescent="0.25">
      <c r="A3" s="4" t="s">
        <v>28</v>
      </c>
      <c r="B3" s="8">
        <f t="shared" si="0"/>
        <v>0.74033149171270718</v>
      </c>
      <c r="C3" s="5">
        <f t="shared" ref="C3:C45" si="1">AVERAGE(H3:I3)</f>
        <v>2.9375</v>
      </c>
      <c r="D3" s="1">
        <v>2.25</v>
      </c>
      <c r="E3" s="6">
        <v>0.875</v>
      </c>
      <c r="F3" s="6">
        <v>2.5499999999999998</v>
      </c>
      <c r="G3" s="7">
        <v>89.99</v>
      </c>
      <c r="H3" s="5">
        <v>2.9375</v>
      </c>
      <c r="I3" s="5">
        <v>2.9375</v>
      </c>
      <c r="J3" s="18">
        <f t="shared" ref="J3:J45" si="2">IF(H3&gt;I3,+H3-I3,I3-H3)</f>
        <v>0</v>
      </c>
      <c r="K3" s="15" t="s">
        <v>91</v>
      </c>
    </row>
    <row r="4" spans="1:11" x14ac:dyDescent="0.25">
      <c r="A4" s="4" t="s">
        <v>49</v>
      </c>
      <c r="B4" s="8">
        <f t="shared" si="0"/>
        <v>0.72928176795580113</v>
      </c>
      <c r="C4" s="5">
        <f t="shared" si="1"/>
        <v>3.0625</v>
      </c>
      <c r="D4" s="6">
        <v>1.71</v>
      </c>
      <c r="E4" s="6">
        <v>1.0649999999999999</v>
      </c>
      <c r="F4" s="6">
        <v>2.5099999999999998</v>
      </c>
      <c r="G4" s="7">
        <v>125</v>
      </c>
      <c r="H4" s="5">
        <v>3</v>
      </c>
      <c r="I4" s="5">
        <v>3.125</v>
      </c>
      <c r="J4" s="18">
        <f t="shared" si="2"/>
        <v>0.125</v>
      </c>
      <c r="K4" s="16" t="s">
        <v>74</v>
      </c>
    </row>
    <row r="5" spans="1:11" x14ac:dyDescent="0.25">
      <c r="A5" s="4" t="s">
        <v>35</v>
      </c>
      <c r="B5" s="8">
        <f t="shared" si="0"/>
        <v>0.72651933701657456</v>
      </c>
      <c r="C5" s="5">
        <f t="shared" si="1"/>
        <v>3.09375</v>
      </c>
      <c r="D5" s="6">
        <v>2.5030000000000001</v>
      </c>
      <c r="E5" s="6">
        <v>1.198</v>
      </c>
      <c r="F5" s="6">
        <v>5.5730000000000004</v>
      </c>
      <c r="G5" s="7">
        <v>69</v>
      </c>
      <c r="H5" s="5">
        <v>3.0625</v>
      </c>
      <c r="I5" s="5">
        <v>3.125</v>
      </c>
      <c r="J5" s="18">
        <f t="shared" si="2"/>
        <v>6.25E-2</v>
      </c>
      <c r="K5" s="16" t="s">
        <v>78</v>
      </c>
    </row>
    <row r="6" spans="1:11" x14ac:dyDescent="0.25">
      <c r="A6" s="4" t="s">
        <v>4</v>
      </c>
      <c r="B6" s="8">
        <f t="shared" si="0"/>
        <v>0.72375690607734811</v>
      </c>
      <c r="C6" s="5">
        <f t="shared" si="1"/>
        <v>3.125</v>
      </c>
      <c r="D6" s="6">
        <v>2.246</v>
      </c>
      <c r="E6" s="6">
        <v>1.3660000000000001</v>
      </c>
      <c r="F6" s="6">
        <v>4.5860000000000003</v>
      </c>
      <c r="G6" s="20">
        <v>67</v>
      </c>
      <c r="H6" s="5">
        <v>3.125</v>
      </c>
      <c r="I6" s="5">
        <v>3.125</v>
      </c>
      <c r="J6" s="18">
        <f t="shared" si="2"/>
        <v>0</v>
      </c>
      <c r="K6" s="15" t="s">
        <v>103</v>
      </c>
    </row>
    <row r="7" spans="1:11" x14ac:dyDescent="0.25">
      <c r="A7" s="4" t="s">
        <v>11</v>
      </c>
      <c r="B7" s="8">
        <f t="shared" si="0"/>
        <v>0.71546961325966851</v>
      </c>
      <c r="C7" s="5">
        <f t="shared" si="1"/>
        <v>3.21875</v>
      </c>
      <c r="D7" s="6">
        <v>2.3130000000000002</v>
      </c>
      <c r="E7" s="6">
        <v>0.94</v>
      </c>
      <c r="F7" s="6">
        <v>3.5510000000000002</v>
      </c>
      <c r="G7" s="7">
        <v>89.18</v>
      </c>
      <c r="H7" s="5">
        <v>3.1875</v>
      </c>
      <c r="I7" s="5">
        <v>3.25</v>
      </c>
      <c r="J7" s="18">
        <f t="shared" si="2"/>
        <v>6.25E-2</v>
      </c>
      <c r="K7" s="16" t="s">
        <v>80</v>
      </c>
    </row>
    <row r="8" spans="1:11" x14ac:dyDescent="0.25">
      <c r="A8" s="4" t="s">
        <v>21</v>
      </c>
      <c r="B8" s="8">
        <f t="shared" si="0"/>
        <v>0.7016574585635359</v>
      </c>
      <c r="C8" s="5">
        <f t="shared" si="1"/>
        <v>3.375</v>
      </c>
      <c r="D8" s="6">
        <v>3.3719999999999999</v>
      </c>
      <c r="E8" s="6">
        <v>0.93300000000000005</v>
      </c>
      <c r="F8" s="6">
        <v>4.4450000000000003</v>
      </c>
      <c r="G8" s="7"/>
      <c r="H8" s="5">
        <v>3.375</v>
      </c>
      <c r="I8" s="5">
        <v>3.375</v>
      </c>
      <c r="J8" s="18">
        <f t="shared" si="2"/>
        <v>0</v>
      </c>
      <c r="K8" s="16" t="s">
        <v>55</v>
      </c>
    </row>
    <row r="9" spans="1:11" x14ac:dyDescent="0.25">
      <c r="A9" s="4" t="s">
        <v>15</v>
      </c>
      <c r="B9" s="8">
        <f t="shared" si="0"/>
        <v>0.69060773480662985</v>
      </c>
      <c r="C9" s="5">
        <f t="shared" si="1"/>
        <v>3.5</v>
      </c>
      <c r="D9" s="6">
        <v>4.03</v>
      </c>
      <c r="E9" s="6">
        <v>0.999</v>
      </c>
      <c r="F9" s="6">
        <v>3.15</v>
      </c>
      <c r="G9" s="7">
        <v>249.99</v>
      </c>
      <c r="H9" s="5">
        <v>3.625</v>
      </c>
      <c r="I9" s="5">
        <v>3.375</v>
      </c>
      <c r="J9" s="18">
        <f t="shared" si="2"/>
        <v>0.25</v>
      </c>
      <c r="K9" s="16" t="s">
        <v>82</v>
      </c>
    </row>
    <row r="10" spans="1:11" x14ac:dyDescent="0.25">
      <c r="A10" s="4" t="s">
        <v>36</v>
      </c>
      <c r="B10" s="8">
        <f t="shared" si="0"/>
        <v>0.68784530386740328</v>
      </c>
      <c r="C10" s="5">
        <f t="shared" si="1"/>
        <v>3.53125</v>
      </c>
      <c r="D10" s="6">
        <v>2.5059999999999998</v>
      </c>
      <c r="E10" s="6">
        <v>1.2</v>
      </c>
      <c r="F10" s="6">
        <v>4.6909999999999998</v>
      </c>
      <c r="G10" s="7">
        <v>79</v>
      </c>
      <c r="H10" s="5">
        <v>3.5</v>
      </c>
      <c r="I10" s="5">
        <v>3.5625</v>
      </c>
      <c r="J10" s="18">
        <f t="shared" si="2"/>
        <v>6.25E-2</v>
      </c>
      <c r="K10" s="16" t="s">
        <v>79</v>
      </c>
    </row>
    <row r="11" spans="1:11" x14ac:dyDescent="0.25">
      <c r="A11" s="4" t="s">
        <v>12</v>
      </c>
      <c r="B11" s="8">
        <f t="shared" si="0"/>
        <v>0.68508287292817682</v>
      </c>
      <c r="C11" s="5">
        <f t="shared" si="1"/>
        <v>3.5625</v>
      </c>
      <c r="D11" s="6">
        <v>1.752</v>
      </c>
      <c r="E11" s="6">
        <v>0.876</v>
      </c>
      <c r="F11" s="6">
        <v>2.484</v>
      </c>
      <c r="G11" s="7">
        <v>75</v>
      </c>
      <c r="H11" s="5">
        <v>3.5625</v>
      </c>
      <c r="I11" s="5">
        <v>3.5625</v>
      </c>
      <c r="J11" s="18">
        <f t="shared" si="2"/>
        <v>0</v>
      </c>
      <c r="K11" s="16" t="s">
        <v>61</v>
      </c>
    </row>
    <row r="12" spans="1:11" x14ac:dyDescent="0.25">
      <c r="A12" s="4" t="s">
        <v>3</v>
      </c>
      <c r="B12" s="8">
        <f t="shared" si="0"/>
        <v>0.68232044198895025</v>
      </c>
      <c r="C12" s="5">
        <f t="shared" si="1"/>
        <v>3.59375</v>
      </c>
      <c r="D12" s="6">
        <v>2.44</v>
      </c>
      <c r="E12" s="6">
        <v>0.10199999999999999</v>
      </c>
      <c r="F12" s="6">
        <v>3.4510000000000001</v>
      </c>
      <c r="G12" s="7">
        <v>56</v>
      </c>
      <c r="H12" s="5">
        <v>3.5</v>
      </c>
      <c r="I12" s="5">
        <v>3.6875</v>
      </c>
      <c r="J12" s="18">
        <f t="shared" si="2"/>
        <v>0.1875</v>
      </c>
      <c r="K12" s="15" t="s">
        <v>103</v>
      </c>
    </row>
    <row r="13" spans="1:11" x14ac:dyDescent="0.25">
      <c r="A13" s="4" t="s">
        <v>6</v>
      </c>
      <c r="B13" s="8">
        <f t="shared" si="0"/>
        <v>0.68232044198895025</v>
      </c>
      <c r="C13" s="5">
        <f t="shared" si="1"/>
        <v>3.59375</v>
      </c>
      <c r="D13" s="6">
        <v>2.1509999999999998</v>
      </c>
      <c r="E13" s="6">
        <v>0.85199999999999998</v>
      </c>
      <c r="F13" s="6">
        <v>3.101</v>
      </c>
      <c r="G13" s="7">
        <v>74</v>
      </c>
      <c r="H13" s="5">
        <v>3.5</v>
      </c>
      <c r="I13" s="5">
        <v>3.6875</v>
      </c>
      <c r="J13" s="18">
        <f t="shared" si="2"/>
        <v>0.1875</v>
      </c>
      <c r="K13" s="16" t="s">
        <v>75</v>
      </c>
    </row>
    <row r="14" spans="1:11" x14ac:dyDescent="0.25">
      <c r="A14" s="4" t="s">
        <v>16</v>
      </c>
      <c r="B14" s="8">
        <f t="shared" si="0"/>
        <v>0.66574585635359118</v>
      </c>
      <c r="C14" s="5">
        <f t="shared" si="1"/>
        <v>3.78125</v>
      </c>
      <c r="D14" s="6">
        <v>2.5099999999999998</v>
      </c>
      <c r="E14" s="6">
        <v>1.0029999999999999</v>
      </c>
      <c r="F14" s="6">
        <v>1.6519999999999999</v>
      </c>
      <c r="G14" s="11">
        <v>235.99</v>
      </c>
      <c r="H14" s="5">
        <v>3.9375</v>
      </c>
      <c r="I14" s="5">
        <v>3.625</v>
      </c>
      <c r="J14" s="18">
        <f t="shared" si="2"/>
        <v>0.3125</v>
      </c>
      <c r="K14" s="16" t="s">
        <v>84</v>
      </c>
    </row>
    <row r="15" spans="1:11" x14ac:dyDescent="0.25">
      <c r="A15" s="4" t="s">
        <v>19</v>
      </c>
      <c r="B15" s="8">
        <f t="shared" si="0"/>
        <v>0.66022099447513816</v>
      </c>
      <c r="C15" s="5">
        <f t="shared" si="1"/>
        <v>3.84375</v>
      </c>
      <c r="D15" s="6">
        <v>2.9769999999999999</v>
      </c>
      <c r="E15" s="6">
        <v>1.0089999999999999</v>
      </c>
      <c r="F15" s="6">
        <v>3.2839999999999998</v>
      </c>
      <c r="G15" s="7">
        <v>224.99</v>
      </c>
      <c r="H15" s="5">
        <v>3.8125</v>
      </c>
      <c r="I15" s="5">
        <v>3.875</v>
      </c>
      <c r="J15" s="18">
        <f t="shared" si="2"/>
        <v>6.25E-2</v>
      </c>
      <c r="K15" s="16" t="s">
        <v>85</v>
      </c>
    </row>
    <row r="16" spans="1:11" x14ac:dyDescent="0.25">
      <c r="A16" s="4" t="s">
        <v>20</v>
      </c>
      <c r="B16" s="8">
        <f t="shared" si="0"/>
        <v>0.65193370165745856</v>
      </c>
      <c r="C16" s="5">
        <f t="shared" si="1"/>
        <v>3.9375</v>
      </c>
      <c r="D16" s="6">
        <v>2.3730000000000002</v>
      </c>
      <c r="E16" s="6">
        <v>0.74</v>
      </c>
      <c r="F16" s="6">
        <v>2.3370000000000002</v>
      </c>
      <c r="G16" s="7">
        <v>125</v>
      </c>
      <c r="H16" s="5">
        <v>3.875</v>
      </c>
      <c r="I16" s="5">
        <v>4</v>
      </c>
      <c r="J16" s="18">
        <f t="shared" si="2"/>
        <v>0.125</v>
      </c>
      <c r="K16" s="16" t="s">
        <v>66</v>
      </c>
    </row>
    <row r="17" spans="1:15" x14ac:dyDescent="0.25">
      <c r="A17" s="4" t="s">
        <v>9</v>
      </c>
      <c r="B17" s="8">
        <f t="shared" si="0"/>
        <v>0.649171270718232</v>
      </c>
      <c r="C17" s="5">
        <f t="shared" si="1"/>
        <v>3.96875</v>
      </c>
      <c r="D17" s="6">
        <v>2.3140000000000001</v>
      </c>
      <c r="E17" s="6">
        <v>0.89100000000000001</v>
      </c>
      <c r="F17" s="6">
        <v>2.665</v>
      </c>
      <c r="G17" s="7">
        <v>69</v>
      </c>
      <c r="H17" s="5">
        <v>4.0625</v>
      </c>
      <c r="I17" s="5">
        <v>3.875</v>
      </c>
      <c r="J17" s="18">
        <f t="shared" si="2"/>
        <v>0.1875</v>
      </c>
      <c r="K17" s="16" t="s">
        <v>69</v>
      </c>
    </row>
    <row r="18" spans="1:15" x14ac:dyDescent="0.25">
      <c r="A18" s="4" t="s">
        <v>31</v>
      </c>
      <c r="B18" s="8">
        <f t="shared" si="0"/>
        <v>0.64364640883977897</v>
      </c>
      <c r="C18" s="5">
        <f t="shared" si="1"/>
        <v>4.03125</v>
      </c>
      <c r="D18" s="6">
        <v>2.3039999999999998</v>
      </c>
      <c r="E18" s="6">
        <v>0.95199999999999996</v>
      </c>
      <c r="F18" s="6">
        <v>1.67</v>
      </c>
      <c r="G18" s="7">
        <v>133</v>
      </c>
      <c r="H18" s="5">
        <v>3.9375</v>
      </c>
      <c r="I18" s="5">
        <v>4.125</v>
      </c>
      <c r="J18" s="18">
        <f t="shared" si="2"/>
        <v>0.1875</v>
      </c>
      <c r="K18" s="16" t="s">
        <v>76</v>
      </c>
    </row>
    <row r="19" spans="1:15" x14ac:dyDescent="0.25">
      <c r="A19" s="4" t="s">
        <v>29</v>
      </c>
      <c r="B19" s="8">
        <f t="shared" si="0"/>
        <v>0.64088397790055252</v>
      </c>
      <c r="C19" s="5">
        <f t="shared" si="1"/>
        <v>4.0625</v>
      </c>
      <c r="D19" s="6">
        <v>2.56</v>
      </c>
      <c r="E19" s="6">
        <v>1.0029999999999999</v>
      </c>
      <c r="F19" s="6">
        <v>4.1980000000000004</v>
      </c>
      <c r="G19" s="7">
        <v>99</v>
      </c>
      <c r="H19" s="5">
        <v>4.1875</v>
      </c>
      <c r="I19" s="5">
        <v>3.9375</v>
      </c>
      <c r="J19" s="18">
        <f t="shared" si="2"/>
        <v>0.25</v>
      </c>
      <c r="K19" s="16" t="s">
        <v>67</v>
      </c>
    </row>
    <row r="20" spans="1:15" x14ac:dyDescent="0.25">
      <c r="A20" s="4" t="s">
        <v>10</v>
      </c>
      <c r="B20" s="8">
        <f t="shared" si="0"/>
        <v>0.63259668508287292</v>
      </c>
      <c r="C20" s="5">
        <f t="shared" si="1"/>
        <v>4.15625</v>
      </c>
      <c r="D20" s="6">
        <v>2.355</v>
      </c>
      <c r="E20" s="6">
        <v>0.95</v>
      </c>
      <c r="F20" s="6">
        <v>3.2989999999999999</v>
      </c>
      <c r="G20" s="7">
        <v>79.95</v>
      </c>
      <c r="H20" s="5">
        <v>4.125</v>
      </c>
      <c r="I20" s="5">
        <v>4.1875</v>
      </c>
      <c r="J20" s="18">
        <f t="shared" si="2"/>
        <v>6.25E-2</v>
      </c>
      <c r="K20" s="16" t="s">
        <v>70</v>
      </c>
    </row>
    <row r="21" spans="1:15" x14ac:dyDescent="0.25">
      <c r="A21" s="4" t="s">
        <v>17</v>
      </c>
      <c r="B21" s="8">
        <f t="shared" si="0"/>
        <v>0.6270718232044199</v>
      </c>
      <c r="C21" s="5">
        <f t="shared" si="1"/>
        <v>4.21875</v>
      </c>
      <c r="D21" s="6">
        <v>1.8080000000000001</v>
      </c>
      <c r="E21" s="6">
        <v>1</v>
      </c>
      <c r="F21" s="6">
        <v>1.77</v>
      </c>
      <c r="G21" s="7"/>
      <c r="H21" s="5">
        <v>4.25</v>
      </c>
      <c r="I21" s="5">
        <v>4.1875</v>
      </c>
      <c r="J21" s="18">
        <f t="shared" si="2"/>
        <v>6.25E-2</v>
      </c>
      <c r="K21" s="16" t="s">
        <v>83</v>
      </c>
    </row>
    <row r="22" spans="1:15" x14ac:dyDescent="0.25">
      <c r="A22" s="4" t="s">
        <v>2</v>
      </c>
      <c r="B22" s="8">
        <f t="shared" si="0"/>
        <v>0.62154696132596687</v>
      </c>
      <c r="C22" s="5">
        <f t="shared" si="1"/>
        <v>4.28125</v>
      </c>
      <c r="D22" s="6">
        <v>2.601</v>
      </c>
      <c r="E22" s="6">
        <v>0.98899999999999999</v>
      </c>
      <c r="F22" s="6">
        <v>3.4609999999999999</v>
      </c>
      <c r="G22" s="7">
        <v>94.95</v>
      </c>
      <c r="H22" s="5">
        <v>4.4375</v>
      </c>
      <c r="I22" s="5">
        <v>4.125</v>
      </c>
      <c r="J22" s="18">
        <f t="shared" si="2"/>
        <v>0.3125</v>
      </c>
      <c r="K22" s="16" t="s">
        <v>65</v>
      </c>
      <c r="O22" s="10"/>
    </row>
    <row r="23" spans="1:15" x14ac:dyDescent="0.25">
      <c r="A23" s="4" t="s">
        <v>30</v>
      </c>
      <c r="B23" s="8">
        <f t="shared" si="0"/>
        <v>0.60773480662983426</v>
      </c>
      <c r="C23" s="5">
        <f t="shared" si="1"/>
        <v>4.4375</v>
      </c>
      <c r="D23" s="6">
        <v>2.4060000000000001</v>
      </c>
      <c r="E23" s="6">
        <v>0.82899999999999996</v>
      </c>
      <c r="F23" s="6">
        <v>2.5150000000000001</v>
      </c>
      <c r="G23" s="7">
        <v>59.99</v>
      </c>
      <c r="H23" s="5">
        <v>4.5</v>
      </c>
      <c r="I23" s="5">
        <v>4.375</v>
      </c>
      <c r="J23" s="18">
        <f t="shared" si="2"/>
        <v>0.125</v>
      </c>
      <c r="K23" s="16" t="s">
        <v>56</v>
      </c>
    </row>
    <row r="24" spans="1:15" x14ac:dyDescent="0.25">
      <c r="A24" s="4" t="s">
        <v>8</v>
      </c>
      <c r="B24" s="8">
        <f t="shared" si="0"/>
        <v>0.60497237569060769</v>
      </c>
      <c r="C24" s="5">
        <f t="shared" si="1"/>
        <v>4.46875</v>
      </c>
      <c r="D24" s="6">
        <v>2.5950000000000002</v>
      </c>
      <c r="E24" s="6">
        <v>0.747</v>
      </c>
      <c r="F24" s="6">
        <v>2.25</v>
      </c>
      <c r="G24" s="7">
        <v>59.95</v>
      </c>
      <c r="H24" s="5">
        <v>4.5</v>
      </c>
      <c r="I24" s="5">
        <v>4.4375</v>
      </c>
      <c r="J24" s="18">
        <f t="shared" si="2"/>
        <v>6.25E-2</v>
      </c>
      <c r="K24" s="16" t="s">
        <v>52</v>
      </c>
    </row>
    <row r="25" spans="1:15" x14ac:dyDescent="0.25">
      <c r="A25" s="4" t="s">
        <v>25</v>
      </c>
      <c r="B25" s="8">
        <f t="shared" si="0"/>
        <v>0.59392265193370164</v>
      </c>
      <c r="C25" s="5">
        <f t="shared" si="1"/>
        <v>4.59375</v>
      </c>
      <c r="D25" s="6">
        <v>3.0070000000000001</v>
      </c>
      <c r="E25" s="6">
        <v>1.264</v>
      </c>
      <c r="F25" s="6">
        <v>6.1379999999999999</v>
      </c>
      <c r="G25" s="7">
        <v>115</v>
      </c>
      <c r="H25" s="5">
        <v>4.4375</v>
      </c>
      <c r="I25" s="5">
        <v>4.75</v>
      </c>
      <c r="J25" s="18">
        <f t="shared" si="2"/>
        <v>0.3125</v>
      </c>
      <c r="K25" s="16" t="s">
        <v>68</v>
      </c>
    </row>
    <row r="26" spans="1:15" x14ac:dyDescent="0.25">
      <c r="A26" s="4" t="s">
        <v>18</v>
      </c>
      <c r="B26" s="8">
        <f t="shared" si="0"/>
        <v>0.58011049723756902</v>
      </c>
      <c r="C26" s="5">
        <f t="shared" si="1"/>
        <v>4.75</v>
      </c>
      <c r="D26" s="6">
        <v>2.54</v>
      </c>
      <c r="E26" s="6">
        <v>1.2589999999999999</v>
      </c>
      <c r="F26" s="6">
        <v>3.4220000000000002</v>
      </c>
      <c r="G26" s="7">
        <v>249.99</v>
      </c>
      <c r="H26" s="5">
        <v>4.8125</v>
      </c>
      <c r="I26" s="5">
        <v>4.6875</v>
      </c>
      <c r="J26" s="18">
        <f t="shared" si="2"/>
        <v>0.125</v>
      </c>
      <c r="K26" s="16" t="s">
        <v>86</v>
      </c>
    </row>
    <row r="27" spans="1:15" x14ac:dyDescent="0.25">
      <c r="A27" s="4" t="s">
        <v>5</v>
      </c>
      <c r="B27" s="8">
        <f t="shared" si="0"/>
        <v>0.56629834254143652</v>
      </c>
      <c r="C27" s="5">
        <f t="shared" si="1"/>
        <v>4.90625</v>
      </c>
      <c r="D27" s="6">
        <v>2.6040000000000001</v>
      </c>
      <c r="E27" s="6">
        <v>1.081</v>
      </c>
      <c r="F27" s="6">
        <v>4.0919999999999996</v>
      </c>
      <c r="G27" s="7">
        <v>89</v>
      </c>
      <c r="H27" s="5">
        <v>4.8125</v>
      </c>
      <c r="I27" s="5">
        <v>5</v>
      </c>
      <c r="J27" s="18">
        <f t="shared" si="2"/>
        <v>0.1875</v>
      </c>
      <c r="K27" s="16" t="s">
        <v>57</v>
      </c>
    </row>
    <row r="28" spans="1:15" x14ac:dyDescent="0.25">
      <c r="A28" s="4" t="s">
        <v>32</v>
      </c>
      <c r="B28" s="8">
        <f t="shared" si="0"/>
        <v>0.56353591160220995</v>
      </c>
      <c r="C28" s="5">
        <f t="shared" si="1"/>
        <v>4.9375</v>
      </c>
      <c r="D28" s="6">
        <v>2.222</v>
      </c>
      <c r="E28" s="6">
        <v>0.90100000000000002</v>
      </c>
      <c r="F28" s="6">
        <v>2.6739999999999999</v>
      </c>
      <c r="G28" s="7">
        <v>79</v>
      </c>
      <c r="H28" s="5">
        <v>4.9375</v>
      </c>
      <c r="I28" s="5">
        <v>4.9375</v>
      </c>
      <c r="J28" s="18">
        <f t="shared" si="2"/>
        <v>0</v>
      </c>
      <c r="K28" s="16" t="s">
        <v>77</v>
      </c>
    </row>
    <row r="29" spans="1:15" x14ac:dyDescent="0.25">
      <c r="A29" s="4" t="s">
        <v>34</v>
      </c>
      <c r="B29" s="8">
        <f t="shared" si="0"/>
        <v>0.55524861878453036</v>
      </c>
      <c r="C29" s="5">
        <f t="shared" si="1"/>
        <v>5.03125</v>
      </c>
      <c r="D29" s="6">
        <v>2.8029999999999999</v>
      </c>
      <c r="E29" s="6">
        <v>0.874</v>
      </c>
      <c r="F29" s="6">
        <v>4.4800000000000004</v>
      </c>
      <c r="G29" s="7">
        <v>69</v>
      </c>
      <c r="H29" s="5">
        <v>5.0625</v>
      </c>
      <c r="I29" s="5">
        <v>5</v>
      </c>
      <c r="J29" s="18">
        <f t="shared" si="2"/>
        <v>6.25E-2</v>
      </c>
      <c r="K29" s="16" t="s">
        <v>54</v>
      </c>
    </row>
    <row r="30" spans="1:15" x14ac:dyDescent="0.25">
      <c r="A30" s="4" t="s">
        <v>0</v>
      </c>
      <c r="B30" s="8">
        <f t="shared" si="0"/>
        <v>0.55524861878453036</v>
      </c>
      <c r="C30" s="5">
        <f t="shared" si="1"/>
        <v>5.03125</v>
      </c>
      <c r="D30" s="6">
        <v>2.8050000000000002</v>
      </c>
      <c r="E30" s="6">
        <v>1.014</v>
      </c>
      <c r="F30" s="6">
        <v>4.0570000000000004</v>
      </c>
      <c r="G30" s="7">
        <v>129</v>
      </c>
      <c r="H30" s="5">
        <v>5</v>
      </c>
      <c r="I30" s="5">
        <v>5.0625</v>
      </c>
      <c r="J30" s="18">
        <f t="shared" si="2"/>
        <v>6.25E-2</v>
      </c>
      <c r="K30" s="16" t="s">
        <v>60</v>
      </c>
    </row>
    <row r="31" spans="1:15" x14ac:dyDescent="0.25">
      <c r="A31" s="4" t="s">
        <v>14</v>
      </c>
      <c r="B31" s="8">
        <f t="shared" si="0"/>
        <v>0.52762430939226523</v>
      </c>
      <c r="C31" s="5">
        <f t="shared" si="1"/>
        <v>5.34375</v>
      </c>
      <c r="D31" s="6">
        <v>2.2000000000000002</v>
      </c>
      <c r="E31" s="6">
        <v>0.86399999999999999</v>
      </c>
      <c r="F31" s="6">
        <v>2.35</v>
      </c>
      <c r="G31" s="7">
        <v>299.95</v>
      </c>
      <c r="H31" s="5">
        <v>5.3125</v>
      </c>
      <c r="I31" s="5">
        <v>5.375</v>
      </c>
      <c r="J31" s="18">
        <f t="shared" si="2"/>
        <v>6.25E-2</v>
      </c>
      <c r="K31" s="16" t="s">
        <v>88</v>
      </c>
    </row>
    <row r="32" spans="1:15" x14ac:dyDescent="0.25">
      <c r="A32" s="4" t="s">
        <v>94</v>
      </c>
      <c r="B32" s="8">
        <f t="shared" si="0"/>
        <v>0.52486187845303867</v>
      </c>
      <c r="C32" s="5">
        <f t="shared" si="1"/>
        <v>5.375</v>
      </c>
      <c r="D32" s="6">
        <v>2.2599999999999998</v>
      </c>
      <c r="E32" s="6">
        <v>0.86599999999999999</v>
      </c>
      <c r="F32" s="6">
        <v>2.89</v>
      </c>
      <c r="G32" s="7">
        <v>99.95</v>
      </c>
      <c r="H32" s="5">
        <v>5.3125</v>
      </c>
      <c r="I32" s="5">
        <v>5.4375</v>
      </c>
      <c r="J32" s="18">
        <f t="shared" si="2"/>
        <v>0.125</v>
      </c>
      <c r="K32" s="16" t="s">
        <v>64</v>
      </c>
    </row>
    <row r="33" spans="1:13" x14ac:dyDescent="0.25">
      <c r="A33" s="4" t="s">
        <v>7</v>
      </c>
      <c r="B33" s="8">
        <f t="shared" si="0"/>
        <v>0.50552486187845302</v>
      </c>
      <c r="C33" s="5">
        <f t="shared" si="1"/>
        <v>5.59375</v>
      </c>
      <c r="D33" s="6">
        <v>1.752</v>
      </c>
      <c r="E33" s="6">
        <v>0.81499999999999995</v>
      </c>
      <c r="F33" s="6">
        <v>1.58</v>
      </c>
      <c r="G33" s="7">
        <v>95</v>
      </c>
      <c r="H33" s="5">
        <v>5.75</v>
      </c>
      <c r="I33" s="5">
        <v>5.4375</v>
      </c>
      <c r="J33" s="18">
        <f t="shared" si="2"/>
        <v>0.3125</v>
      </c>
      <c r="K33" s="16" t="s">
        <v>51</v>
      </c>
    </row>
    <row r="34" spans="1:13" x14ac:dyDescent="0.25">
      <c r="A34" s="4" t="s">
        <v>1</v>
      </c>
      <c r="B34" s="8">
        <f t="shared" si="0"/>
        <v>0.50552486187845302</v>
      </c>
      <c r="C34" s="5">
        <f t="shared" si="1"/>
        <v>5.59375</v>
      </c>
      <c r="D34" s="6">
        <v>2.286</v>
      </c>
      <c r="E34" s="6">
        <v>0.95</v>
      </c>
      <c r="F34" s="6">
        <v>2.7959999999999998</v>
      </c>
      <c r="G34" s="7">
        <v>89.95</v>
      </c>
      <c r="H34" s="5">
        <v>5.625</v>
      </c>
      <c r="I34" s="5">
        <v>5.5625</v>
      </c>
      <c r="J34" s="18">
        <f t="shared" si="2"/>
        <v>6.25E-2</v>
      </c>
      <c r="K34" s="16" t="s">
        <v>62</v>
      </c>
    </row>
    <row r="35" spans="1:13" x14ac:dyDescent="0.25">
      <c r="A35" s="4" t="s">
        <v>87</v>
      </c>
      <c r="B35" s="8">
        <f t="shared" si="0"/>
        <v>0.50552486187845302</v>
      </c>
      <c r="C35" s="5">
        <f t="shared" si="1"/>
        <v>5.59375</v>
      </c>
      <c r="D35" s="1">
        <v>2.23</v>
      </c>
      <c r="E35" s="6">
        <v>0.86599999999999999</v>
      </c>
      <c r="F35" s="6">
        <v>3</v>
      </c>
      <c r="G35" s="12">
        <v>109.95</v>
      </c>
      <c r="H35" s="5">
        <v>5.625</v>
      </c>
      <c r="I35" s="5">
        <v>5.5625</v>
      </c>
      <c r="J35" s="18">
        <f t="shared" si="2"/>
        <v>6.25E-2</v>
      </c>
      <c r="K35" s="15" t="s">
        <v>92</v>
      </c>
    </row>
    <row r="36" spans="1:13" x14ac:dyDescent="0.25">
      <c r="A36" s="4" t="s">
        <v>22</v>
      </c>
      <c r="B36" s="8">
        <f t="shared" si="0"/>
        <v>0.49723756906077349</v>
      </c>
      <c r="C36" s="5">
        <f t="shared" si="1"/>
        <v>5.6875</v>
      </c>
      <c r="D36" s="6">
        <v>2.36</v>
      </c>
      <c r="E36" s="6">
        <v>0.86599999999999999</v>
      </c>
      <c r="F36" s="6">
        <v>2.9830000000000001</v>
      </c>
      <c r="G36" s="7">
        <v>69</v>
      </c>
      <c r="H36" s="5">
        <v>5.875</v>
      </c>
      <c r="I36" s="5">
        <v>5.5</v>
      </c>
      <c r="J36" s="18">
        <f t="shared" si="2"/>
        <v>0.375</v>
      </c>
      <c r="K36" s="16" t="s">
        <v>81</v>
      </c>
    </row>
    <row r="37" spans="1:13" x14ac:dyDescent="0.25">
      <c r="A37" s="4" t="s">
        <v>101</v>
      </c>
      <c r="B37" s="8">
        <f t="shared" si="0"/>
        <v>0.49447513812154698</v>
      </c>
      <c r="C37" s="5">
        <f t="shared" si="1"/>
        <v>5.71875</v>
      </c>
      <c r="D37" s="6">
        <v>8.1999999999999993</v>
      </c>
      <c r="E37" s="6">
        <v>1.5</v>
      </c>
      <c r="F37" s="6">
        <v>16.8</v>
      </c>
      <c r="G37" s="7">
        <v>849</v>
      </c>
      <c r="H37" s="5">
        <v>5.625</v>
      </c>
      <c r="I37" s="5">
        <v>5.8125</v>
      </c>
      <c r="J37" s="18">
        <f t="shared" si="2"/>
        <v>0.1875</v>
      </c>
      <c r="K37" s="16" t="s">
        <v>59</v>
      </c>
    </row>
    <row r="38" spans="1:13" x14ac:dyDescent="0.25">
      <c r="A38" s="4" t="s">
        <v>24</v>
      </c>
      <c r="B38" s="8">
        <f t="shared" si="0"/>
        <v>0.48342541436464087</v>
      </c>
      <c r="C38" s="5">
        <f t="shared" si="1"/>
        <v>5.84375</v>
      </c>
      <c r="D38" s="6">
        <v>2.5619999999999998</v>
      </c>
      <c r="E38" s="6">
        <v>1.042</v>
      </c>
      <c r="F38" s="6">
        <v>1.1180000000000001</v>
      </c>
      <c r="G38" s="7">
        <v>28.99</v>
      </c>
      <c r="H38" s="5">
        <v>5.6875</v>
      </c>
      <c r="I38" s="5">
        <v>6</v>
      </c>
      <c r="J38" s="18">
        <f t="shared" si="2"/>
        <v>0.3125</v>
      </c>
      <c r="K38" s="16" t="s">
        <v>104</v>
      </c>
    </row>
    <row r="39" spans="1:13" x14ac:dyDescent="0.25">
      <c r="A39" s="4" t="s">
        <v>26</v>
      </c>
      <c r="B39" s="8">
        <f t="shared" si="0"/>
        <v>0.47237569060773482</v>
      </c>
      <c r="C39" s="5">
        <f t="shared" si="1"/>
        <v>5.96875</v>
      </c>
      <c r="D39" s="6">
        <v>1.7509999999999999</v>
      </c>
      <c r="E39" s="6">
        <v>0.86599999999999999</v>
      </c>
      <c r="F39" s="6">
        <v>2.2709999999999999</v>
      </c>
      <c r="G39" s="7">
        <v>94.95</v>
      </c>
      <c r="H39" s="5">
        <v>6.0625</v>
      </c>
      <c r="I39" s="5">
        <v>5.875</v>
      </c>
      <c r="J39" s="18">
        <f t="shared" si="2"/>
        <v>0.1875</v>
      </c>
      <c r="K39" s="16" t="s">
        <v>63</v>
      </c>
    </row>
    <row r="40" spans="1:13" x14ac:dyDescent="0.25">
      <c r="A40" s="4" t="s">
        <v>100</v>
      </c>
      <c r="B40" s="8">
        <f t="shared" si="0"/>
        <v>0.46685082872928174</v>
      </c>
      <c r="C40" s="5">
        <f t="shared" si="1"/>
        <v>6.03125</v>
      </c>
      <c r="D40" s="6">
        <v>8.1999999999999993</v>
      </c>
      <c r="E40" s="6">
        <v>1.5</v>
      </c>
      <c r="F40" s="6">
        <v>16.8</v>
      </c>
      <c r="G40" s="7">
        <v>849</v>
      </c>
      <c r="H40" s="5">
        <v>6.0625</v>
      </c>
      <c r="I40" s="5">
        <v>6</v>
      </c>
      <c r="J40" s="18">
        <f t="shared" si="2"/>
        <v>6.25E-2</v>
      </c>
      <c r="K40" s="16" t="s">
        <v>58</v>
      </c>
    </row>
    <row r="41" spans="1:13" x14ac:dyDescent="0.25">
      <c r="A41" s="4" t="s">
        <v>33</v>
      </c>
      <c r="B41" s="8">
        <f t="shared" si="0"/>
        <v>0.4585635359116022</v>
      </c>
      <c r="C41" s="5">
        <f t="shared" si="1"/>
        <v>6.125</v>
      </c>
      <c r="D41" s="6">
        <v>2.1059999999999999</v>
      </c>
      <c r="E41" s="6">
        <v>0.86599999999999999</v>
      </c>
      <c r="F41" s="6">
        <v>2.637</v>
      </c>
      <c r="G41" s="7">
        <v>89.99</v>
      </c>
      <c r="H41" s="5">
        <v>6.125</v>
      </c>
      <c r="I41" s="5">
        <v>6.125</v>
      </c>
      <c r="J41" s="18">
        <f t="shared" si="2"/>
        <v>0</v>
      </c>
      <c r="K41" s="16" t="s">
        <v>71</v>
      </c>
    </row>
    <row r="42" spans="1:13" x14ac:dyDescent="0.25">
      <c r="A42" s="4" t="s">
        <v>13</v>
      </c>
      <c r="B42" s="8">
        <f t="shared" si="0"/>
        <v>0.425414364640884</v>
      </c>
      <c r="C42" s="5">
        <f t="shared" si="1"/>
        <v>6.5</v>
      </c>
      <c r="D42" s="6">
        <v>1.88</v>
      </c>
      <c r="E42" s="6">
        <v>0.86499999999999999</v>
      </c>
      <c r="F42" s="6">
        <v>2.66</v>
      </c>
      <c r="G42" s="7">
        <v>450</v>
      </c>
      <c r="H42" s="5">
        <v>6.75</v>
      </c>
      <c r="I42" s="5">
        <v>6.25</v>
      </c>
      <c r="J42" s="18">
        <f t="shared" si="2"/>
        <v>0.5</v>
      </c>
      <c r="K42" s="16" t="s">
        <v>89</v>
      </c>
    </row>
    <row r="43" spans="1:13" x14ac:dyDescent="0.25">
      <c r="A43" s="4" t="s">
        <v>27</v>
      </c>
      <c r="B43" s="8">
        <f t="shared" si="0"/>
        <v>0.35911602209944754</v>
      </c>
      <c r="C43" s="5">
        <f t="shared" si="1"/>
        <v>7.25</v>
      </c>
      <c r="D43" s="6">
        <v>2.7360000000000002</v>
      </c>
      <c r="E43" s="6">
        <v>1</v>
      </c>
      <c r="F43" s="6">
        <v>3.8450000000000002</v>
      </c>
      <c r="G43" s="7">
        <v>149</v>
      </c>
      <c r="H43" s="5">
        <v>7.375</v>
      </c>
      <c r="I43" s="5">
        <v>7.125</v>
      </c>
      <c r="J43" s="18">
        <f t="shared" si="2"/>
        <v>0.25</v>
      </c>
      <c r="K43" s="16" t="s">
        <v>73</v>
      </c>
    </row>
    <row r="44" spans="1:13" x14ac:dyDescent="0.25">
      <c r="A44" s="4" t="s">
        <v>23</v>
      </c>
      <c r="B44" s="8">
        <f t="shared" si="0"/>
        <v>0.21546961325966851</v>
      </c>
      <c r="C44" s="5">
        <f t="shared" si="1"/>
        <v>8.875</v>
      </c>
      <c r="D44" s="6">
        <v>2.2050000000000001</v>
      </c>
      <c r="E44" s="6">
        <v>0.86599999999999999</v>
      </c>
      <c r="F44" s="6">
        <v>3.0939999999999999</v>
      </c>
      <c r="G44" s="7">
        <v>99</v>
      </c>
      <c r="H44" s="5">
        <v>8.9375</v>
      </c>
      <c r="I44" s="5">
        <v>8.8125</v>
      </c>
      <c r="J44" s="18">
        <f t="shared" si="2"/>
        <v>0.125</v>
      </c>
      <c r="K44" s="15" t="s">
        <v>90</v>
      </c>
    </row>
    <row r="45" spans="1:13" x14ac:dyDescent="0.25">
      <c r="A45" s="4" t="s">
        <v>39</v>
      </c>
      <c r="B45" s="5" t="s">
        <v>48</v>
      </c>
      <c r="C45" s="5">
        <f t="shared" si="1"/>
        <v>11.3125</v>
      </c>
      <c r="D45" s="6" t="s">
        <v>48</v>
      </c>
      <c r="E45" s="6" t="s">
        <v>48</v>
      </c>
      <c r="F45" s="6" t="s">
        <v>48</v>
      </c>
      <c r="G45" s="6" t="s">
        <v>48</v>
      </c>
      <c r="H45" s="5">
        <v>11.125</v>
      </c>
      <c r="I45" s="5">
        <v>11.5</v>
      </c>
      <c r="J45" s="18">
        <f t="shared" si="2"/>
        <v>0.375</v>
      </c>
      <c r="K45" s="17" t="s">
        <v>48</v>
      </c>
    </row>
    <row r="46" spans="1:13" x14ac:dyDescent="0.25">
      <c r="A46" s="4" t="s">
        <v>38</v>
      </c>
      <c r="B46" s="8" t="s">
        <v>46</v>
      </c>
      <c r="C46" s="5" t="s">
        <v>46</v>
      </c>
      <c r="D46" s="6">
        <v>2.7519999999999998</v>
      </c>
      <c r="E46" s="6">
        <v>0.95099999999999996</v>
      </c>
      <c r="F46" s="6">
        <v>4.8680000000000003</v>
      </c>
      <c r="G46" s="7">
        <v>99</v>
      </c>
      <c r="H46" s="5" t="s">
        <v>46</v>
      </c>
      <c r="I46" s="5" t="s">
        <v>46</v>
      </c>
      <c r="K46" s="16" t="s">
        <v>53</v>
      </c>
    </row>
    <row r="48" spans="1:13" ht="18.75" x14ac:dyDescent="0.25">
      <c r="K48" s="13" t="s">
        <v>95</v>
      </c>
      <c r="L48" s="13" t="s">
        <v>97</v>
      </c>
      <c r="M48" s="13" t="s">
        <v>98</v>
      </c>
    </row>
    <row r="49" spans="11:13" x14ac:dyDescent="0.25">
      <c r="K49" s="21" t="s">
        <v>39</v>
      </c>
      <c r="L49" s="22">
        <v>9.46875</v>
      </c>
    </row>
    <row r="50" spans="11:13" x14ac:dyDescent="0.25">
      <c r="K50" s="23" t="s">
        <v>96</v>
      </c>
      <c r="L50" s="22">
        <v>3.71875</v>
      </c>
      <c r="M50" s="24">
        <f>SUM(L49-L50)/L49</f>
        <v>0.60726072607260728</v>
      </c>
    </row>
  </sheetData>
  <sortState ref="A2:M46">
    <sortCondition descending="1" ref="H2:H46"/>
  </sortState>
  <hyperlinks>
    <hyperlink ref="K44" r:id="rId1"/>
    <hyperlink ref="K3" r:id="rId2"/>
    <hyperlink ref="K35" r:id="rId3"/>
    <hyperlink ref="K6" r:id="rId4"/>
    <hyperlink ref="K12" r:id="rId5"/>
  </hyperlinks>
  <pageMargins left="0.7" right="0.7" top="0.75" bottom="0.75" header="0.3" footer="0.3"/>
  <pageSetup orientation="portrait" horizontalDpi="0" verticalDpi="0" r:id="rId6"/>
  <ignoredErrors>
    <ignoredError sqref="C2:C12 C13:C20 C22:C38 C39:C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</dc:creator>
  <cp:lastModifiedBy>Jeremy</cp:lastModifiedBy>
  <cp:lastPrinted>2016-08-14T14:34:26Z</cp:lastPrinted>
  <dcterms:created xsi:type="dcterms:W3CDTF">2016-08-14T13:52:26Z</dcterms:created>
  <dcterms:modified xsi:type="dcterms:W3CDTF">2016-10-08T20:50:16Z</dcterms:modified>
</cp:coreProperties>
</file>